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da.amorim\OneDrive - Ministério da Saúde\Documentos\ÉLIDA\SIC\"/>
    </mc:Choice>
  </mc:AlternateContent>
  <bookViews>
    <workbookView xWindow="0" yWindow="0" windowWidth="24000" windowHeight="9600"/>
  </bookViews>
  <sheets>
    <sheet name="Resp. SIC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H10" i="2"/>
  <c r="F10" i="2"/>
  <c r="D10" i="2"/>
  <c r="L10" i="2" s="1"/>
  <c r="C10" i="2"/>
  <c r="K10" i="2" l="1"/>
  <c r="G10" i="2"/>
  <c r="I10" i="2"/>
  <c r="E10" i="2"/>
</calcChain>
</file>

<file path=xl/sharedStrings.xml><?xml version="1.0" encoding="utf-8"?>
<sst xmlns="http://schemas.openxmlformats.org/spreadsheetml/2006/main" count="33" uniqueCount="20">
  <si>
    <t>Fonte: Siasi</t>
  </si>
  <si>
    <t>Muito Baixo Peso</t>
  </si>
  <si>
    <t>Baixo peso para idade</t>
  </si>
  <si>
    <t>Peso adequado</t>
  </si>
  <si>
    <t>Peso Elevado</t>
  </si>
  <si>
    <t>Total de crianças acompanhadas</t>
  </si>
  <si>
    <t>Ano</t>
  </si>
  <si>
    <t>DSEI</t>
  </si>
  <si>
    <t>n</t>
  </si>
  <si>
    <t>%</t>
  </si>
  <si>
    <t>YANOMAMI</t>
  </si>
  <si>
    <t>Tabela: Distribuição do estado nutricional de crianças menores de 5 anos, segundo indicado de Peso para Idade do DSEI Yanomami. SIASI. 2016 a 2022.</t>
  </si>
  <si>
    <t>(Fonte: SIASI, extração 08/11/21 - período de referência: 01/01/16 a 31/12/16) - dados sujeitos à revisão.</t>
  </si>
  <si>
    <t>(Fonte: SIASI, extração 01/08/19 - período de referência: 01/01/17 a 31/12/17)  - dados sujeitos à revisão.</t>
  </si>
  <si>
    <t>(Fonte: SIASI, extração 15/08/20 - período de referência: 01/01/18 a 31/12/18) - dados sujeitos à revisão.</t>
  </si>
  <si>
    <t>(Fonte: SIASI, extração 14/02/2022 - período de referência: 01/01/19 a 31/12/19) - dados sujeitos à revisão.</t>
  </si>
  <si>
    <t>(Fonte: SIASI, extração 31/05/2022 - período de referência: 01/01/20 a 31/12/20) - dados sujeitos à revisão.</t>
  </si>
  <si>
    <t>(Fonte: SIASI, extração 18/04/2022 - período de referência: 01/01/21 a 31/12/21) - dados sujeitos à revisão.</t>
  </si>
  <si>
    <t>(Fonte: SIASI, extração 28/03/2023 -  período de referência: 01/01/22 a 31/12/22) - dados sujeitos à revisão.</t>
  </si>
  <si>
    <t>População de crianças menores de 5 anos cadastradas no Siasi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</si>
</sst>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rgb="FFDDEBF7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165" fontId="5" fillId="5" borderId="8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65" fontId="5" fillId="5" borderId="1" xfId="0" applyNumberFormat="1" applyFont="1" applyFill="1" applyBorder="1" applyAlignment="1">
      <alignment horizontal="center" vertical="center" wrapText="1"/>
    </xf>
    <xf numFmtId="0" fontId="7" fillId="0" borderId="11" xfId="0" applyFont="1" applyBorder="1"/>
    <xf numFmtId="165" fontId="8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ADOS%20-%20FECHAMENTO%20-%202010-2019\2%20-%202019\VAN5_FECHAMENTO_2019_140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DERAÇÕES"/>
      <sheetName val="VAN5_TODOS_ATEND_FECHAMENTO2019"/>
      <sheetName val="VAN5_ULTIMO_ATEN_FECHAMENTO2019"/>
      <sheetName val="DINAMICA VAN5 12 M REF"/>
      <sheetName val="DINAMICA VAN5 6 M REF Tp Aleit "/>
      <sheetName val="DINAMICA VAN5"/>
      <sheetName val="RELATORIO VAN5"/>
      <sheetName val="TB_DEMOG&lt;5Anos para VAN5"/>
      <sheetName val="OUTROS PROFISSIONAIS"/>
      <sheetName val="itens excluido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DSEI_GESTAO</v>
          </cell>
          <cell r="B4" t="str">
            <v>BAIXO PESO PARA A IDADE</v>
          </cell>
          <cell r="C4" t="str">
            <v>MUITO BAIXO PESO PARA A IDADE</v>
          </cell>
          <cell r="D4" t="str">
            <v>PESO ADEQUADO PARA A IDADE</v>
          </cell>
          <cell r="E4" t="str">
            <v>PESO ELEVADO PARA A IDADE</v>
          </cell>
          <cell r="F4" t="str">
            <v>Total Geral</v>
          </cell>
        </row>
        <row r="5">
          <cell r="A5" t="str">
            <v>ALAGOAS E SERGIPE</v>
          </cell>
          <cell r="B5">
            <v>15</v>
          </cell>
          <cell r="C5">
            <v>4</v>
          </cell>
          <cell r="D5">
            <v>1048</v>
          </cell>
          <cell r="E5">
            <v>105</v>
          </cell>
          <cell r="F5">
            <v>1172</v>
          </cell>
        </row>
        <row r="6">
          <cell r="A6" t="str">
            <v>ALTAMIRA</v>
          </cell>
          <cell r="B6">
            <v>24</v>
          </cell>
          <cell r="C6">
            <v>7</v>
          </cell>
          <cell r="D6">
            <v>620</v>
          </cell>
          <cell r="E6">
            <v>20</v>
          </cell>
          <cell r="F6">
            <v>671</v>
          </cell>
        </row>
        <row r="7">
          <cell r="A7" t="str">
            <v>ALTO RIO JURUÁ</v>
          </cell>
          <cell r="B7">
            <v>100</v>
          </cell>
          <cell r="C7">
            <v>33</v>
          </cell>
          <cell r="D7">
            <v>1398</v>
          </cell>
          <cell r="E7">
            <v>46</v>
          </cell>
          <cell r="F7">
            <v>1577</v>
          </cell>
        </row>
        <row r="8">
          <cell r="A8" t="str">
            <v>ALTO RIO NEGRO</v>
          </cell>
          <cell r="B8">
            <v>202</v>
          </cell>
          <cell r="C8">
            <v>47</v>
          </cell>
          <cell r="D8">
            <v>3288</v>
          </cell>
          <cell r="E8">
            <v>52</v>
          </cell>
          <cell r="F8">
            <v>3589</v>
          </cell>
        </row>
        <row r="9">
          <cell r="A9" t="str">
            <v>ALTO RIO PURUS</v>
          </cell>
          <cell r="B9">
            <v>172</v>
          </cell>
          <cell r="C9">
            <v>54</v>
          </cell>
          <cell r="D9">
            <v>1560</v>
          </cell>
          <cell r="E9">
            <v>46</v>
          </cell>
          <cell r="F9">
            <v>1832</v>
          </cell>
        </row>
        <row r="10">
          <cell r="A10" t="str">
            <v>ALTO RIO SOLIMÕES</v>
          </cell>
          <cell r="B10">
            <v>490</v>
          </cell>
          <cell r="C10">
            <v>77</v>
          </cell>
          <cell r="D10">
            <v>10170</v>
          </cell>
          <cell r="E10">
            <v>106</v>
          </cell>
          <cell r="F10">
            <v>10843</v>
          </cell>
        </row>
        <row r="11">
          <cell r="A11" t="str">
            <v>AMAPÁ E NORTE DO PARÁ</v>
          </cell>
          <cell r="B11">
            <v>58</v>
          </cell>
          <cell r="C11">
            <v>16</v>
          </cell>
          <cell r="D11">
            <v>1140</v>
          </cell>
          <cell r="E11">
            <v>10</v>
          </cell>
          <cell r="F11">
            <v>1224</v>
          </cell>
        </row>
        <row r="12">
          <cell r="A12" t="str">
            <v>ARAGUAIA</v>
          </cell>
          <cell r="B12">
            <v>10</v>
          </cell>
          <cell r="C12">
            <v>5</v>
          </cell>
          <cell r="D12">
            <v>631</v>
          </cell>
          <cell r="E12">
            <v>12</v>
          </cell>
          <cell r="F12">
            <v>658</v>
          </cell>
        </row>
        <row r="13">
          <cell r="A13" t="str">
            <v>BAHIA</v>
          </cell>
          <cell r="B13">
            <v>28</v>
          </cell>
          <cell r="C13">
            <v>16</v>
          </cell>
          <cell r="D13">
            <v>1398</v>
          </cell>
          <cell r="E13">
            <v>80</v>
          </cell>
          <cell r="F13">
            <v>1522</v>
          </cell>
        </row>
        <row r="14">
          <cell r="A14" t="str">
            <v>CEARÁ</v>
          </cell>
          <cell r="B14">
            <v>21</v>
          </cell>
          <cell r="C14">
            <v>17</v>
          </cell>
          <cell r="D14">
            <v>1921</v>
          </cell>
          <cell r="E14">
            <v>264</v>
          </cell>
          <cell r="F14">
            <v>2223</v>
          </cell>
        </row>
        <row r="15">
          <cell r="A15" t="str">
            <v>CUIABÁ</v>
          </cell>
          <cell r="B15">
            <v>46</v>
          </cell>
          <cell r="C15">
            <v>6</v>
          </cell>
          <cell r="D15">
            <v>887</v>
          </cell>
          <cell r="E15">
            <v>33</v>
          </cell>
          <cell r="F15">
            <v>972</v>
          </cell>
        </row>
        <row r="16">
          <cell r="A16" t="str">
            <v>GUAMÁ-TOCANTINS</v>
          </cell>
          <cell r="B16">
            <v>63</v>
          </cell>
          <cell r="C16">
            <v>19</v>
          </cell>
          <cell r="D16">
            <v>1102</v>
          </cell>
          <cell r="E16">
            <v>46</v>
          </cell>
          <cell r="F16">
            <v>1230</v>
          </cell>
        </row>
        <row r="17">
          <cell r="A17" t="str">
            <v>INTERIOR SUL</v>
          </cell>
          <cell r="B17">
            <v>64</v>
          </cell>
          <cell r="C17">
            <v>14</v>
          </cell>
          <cell r="D17">
            <v>3964</v>
          </cell>
          <cell r="E17">
            <v>229</v>
          </cell>
          <cell r="F17">
            <v>4271</v>
          </cell>
        </row>
        <row r="18">
          <cell r="A18" t="str">
            <v>KAIAPÓ DO MATO GROSSO</v>
          </cell>
          <cell r="B18">
            <v>41</v>
          </cell>
          <cell r="C18">
            <v>11</v>
          </cell>
          <cell r="D18">
            <v>720</v>
          </cell>
          <cell r="E18">
            <v>11</v>
          </cell>
          <cell r="F18">
            <v>783</v>
          </cell>
        </row>
        <row r="19">
          <cell r="A19" t="str">
            <v>KAIAPÓ DO PARÁ</v>
          </cell>
          <cell r="B19">
            <v>39</v>
          </cell>
          <cell r="C19">
            <v>11</v>
          </cell>
          <cell r="D19">
            <v>970</v>
          </cell>
          <cell r="E19">
            <v>15</v>
          </cell>
          <cell r="F19">
            <v>1035</v>
          </cell>
        </row>
        <row r="20">
          <cell r="A20" t="str">
            <v>LESTE DE RORAIMA</v>
          </cell>
          <cell r="B20">
            <v>281</v>
          </cell>
          <cell r="C20">
            <v>65</v>
          </cell>
          <cell r="D20">
            <v>7712</v>
          </cell>
          <cell r="E20">
            <v>158</v>
          </cell>
          <cell r="F20">
            <v>8216</v>
          </cell>
        </row>
        <row r="21">
          <cell r="A21" t="str">
            <v>LITORAL SUL</v>
          </cell>
          <cell r="B21">
            <v>45</v>
          </cell>
          <cell r="C21">
            <v>19</v>
          </cell>
          <cell r="D21">
            <v>1817</v>
          </cell>
          <cell r="E21">
            <v>75</v>
          </cell>
          <cell r="F21">
            <v>1956</v>
          </cell>
        </row>
        <row r="22">
          <cell r="A22" t="str">
            <v>MANAUS</v>
          </cell>
          <cell r="B22">
            <v>159</v>
          </cell>
          <cell r="C22">
            <v>28</v>
          </cell>
          <cell r="D22">
            <v>3058</v>
          </cell>
          <cell r="E22">
            <v>92</v>
          </cell>
          <cell r="F22">
            <v>3337</v>
          </cell>
        </row>
        <row r="23">
          <cell r="A23" t="str">
            <v>MARANHÃO</v>
          </cell>
          <cell r="B23">
            <v>59</v>
          </cell>
          <cell r="C23">
            <v>24</v>
          </cell>
          <cell r="D23">
            <v>1127</v>
          </cell>
          <cell r="E23">
            <v>60</v>
          </cell>
          <cell r="F23">
            <v>1270</v>
          </cell>
        </row>
        <row r="24">
          <cell r="A24" t="str">
            <v>MATO GROSSO DO SUL</v>
          </cell>
          <cell r="B24">
            <v>207</v>
          </cell>
          <cell r="C24">
            <v>51</v>
          </cell>
          <cell r="D24">
            <v>7907</v>
          </cell>
          <cell r="E24">
            <v>210</v>
          </cell>
          <cell r="F24">
            <v>8375</v>
          </cell>
        </row>
        <row r="25">
          <cell r="A25" t="str">
            <v>MÉDIO RIO PURUS</v>
          </cell>
          <cell r="B25">
            <v>89</v>
          </cell>
          <cell r="C25">
            <v>20</v>
          </cell>
          <cell r="D25">
            <v>765</v>
          </cell>
          <cell r="E25">
            <v>13</v>
          </cell>
          <cell r="F25">
            <v>887</v>
          </cell>
        </row>
        <row r="26">
          <cell r="A26" t="str">
            <v>MÉDIO RIO SOLIMÕES E AFLUENTES</v>
          </cell>
          <cell r="B26">
            <v>360</v>
          </cell>
          <cell r="C26">
            <v>102</v>
          </cell>
          <cell r="D26">
            <v>2492</v>
          </cell>
          <cell r="E26">
            <v>28</v>
          </cell>
          <cell r="F26">
            <v>2982</v>
          </cell>
        </row>
        <row r="27">
          <cell r="A27" t="str">
            <v>MINAS GERAIS E ESPÍRITO SANTO</v>
          </cell>
          <cell r="B27">
            <v>67</v>
          </cell>
          <cell r="C27">
            <v>25</v>
          </cell>
          <cell r="D27">
            <v>1777</v>
          </cell>
          <cell r="E27">
            <v>93</v>
          </cell>
          <cell r="F27">
            <v>1962</v>
          </cell>
        </row>
        <row r="28">
          <cell r="A28" t="str">
            <v>PARINTINS</v>
          </cell>
          <cell r="B28">
            <v>145</v>
          </cell>
          <cell r="C28">
            <v>23</v>
          </cell>
          <cell r="D28">
            <v>2184</v>
          </cell>
          <cell r="E28">
            <v>34</v>
          </cell>
          <cell r="F28">
            <v>2386</v>
          </cell>
        </row>
        <row r="29">
          <cell r="A29" t="str">
            <v>PERNAMBUCO</v>
          </cell>
          <cell r="B29">
            <v>54</v>
          </cell>
          <cell r="C29">
            <v>6</v>
          </cell>
          <cell r="D29">
            <v>3164</v>
          </cell>
          <cell r="E29">
            <v>287</v>
          </cell>
          <cell r="F29">
            <v>3511</v>
          </cell>
        </row>
        <row r="30">
          <cell r="A30" t="str">
            <v>PORTO VELHO</v>
          </cell>
          <cell r="B30">
            <v>96</v>
          </cell>
          <cell r="C30">
            <v>22</v>
          </cell>
          <cell r="D30">
            <v>1220</v>
          </cell>
          <cell r="E30">
            <v>24</v>
          </cell>
          <cell r="F30">
            <v>1362</v>
          </cell>
        </row>
        <row r="31">
          <cell r="A31" t="str">
            <v>POTIGUARA</v>
          </cell>
          <cell r="B31">
            <v>21</v>
          </cell>
          <cell r="C31">
            <v>6</v>
          </cell>
          <cell r="D31">
            <v>1490</v>
          </cell>
          <cell r="E31">
            <v>171</v>
          </cell>
          <cell r="F31">
            <v>1688</v>
          </cell>
        </row>
        <row r="32">
          <cell r="A32" t="str">
            <v>RIO TAPAJÓS</v>
          </cell>
          <cell r="B32">
            <v>230</v>
          </cell>
          <cell r="C32">
            <v>32</v>
          </cell>
          <cell r="D32">
            <v>2010</v>
          </cell>
          <cell r="E32">
            <v>13</v>
          </cell>
          <cell r="F32">
            <v>2285</v>
          </cell>
        </row>
        <row r="33">
          <cell r="A33" t="str">
            <v>TOCANTINS</v>
          </cell>
          <cell r="B33">
            <v>28</v>
          </cell>
          <cell r="C33">
            <v>3</v>
          </cell>
          <cell r="D33">
            <v>1793</v>
          </cell>
          <cell r="E33">
            <v>71</v>
          </cell>
          <cell r="F33">
            <v>1895</v>
          </cell>
        </row>
        <row r="34">
          <cell r="A34" t="str">
            <v>VALE DO JAVARI</v>
          </cell>
          <cell r="B34">
            <v>52</v>
          </cell>
          <cell r="C34">
            <v>9</v>
          </cell>
          <cell r="D34">
            <v>754</v>
          </cell>
          <cell r="E34">
            <v>6</v>
          </cell>
          <cell r="F34">
            <v>821</v>
          </cell>
        </row>
        <row r="35">
          <cell r="A35" t="str">
            <v>VILHENA</v>
          </cell>
          <cell r="B35">
            <v>46</v>
          </cell>
          <cell r="C35">
            <v>6</v>
          </cell>
          <cell r="D35">
            <v>753</v>
          </cell>
          <cell r="E35">
            <v>20</v>
          </cell>
          <cell r="F35">
            <v>825</v>
          </cell>
        </row>
        <row r="36">
          <cell r="A36" t="str">
            <v>XAVANTE</v>
          </cell>
          <cell r="B36">
            <v>153</v>
          </cell>
          <cell r="C36">
            <v>58</v>
          </cell>
          <cell r="D36">
            <v>3530</v>
          </cell>
          <cell r="E36">
            <v>62</v>
          </cell>
          <cell r="F36">
            <v>3803</v>
          </cell>
        </row>
        <row r="37">
          <cell r="A37" t="str">
            <v>XINGU</v>
          </cell>
          <cell r="B37">
            <v>33</v>
          </cell>
          <cell r="C37">
            <v>5</v>
          </cell>
          <cell r="D37">
            <v>937</v>
          </cell>
          <cell r="E37">
            <v>14</v>
          </cell>
          <cell r="F37">
            <v>989</v>
          </cell>
        </row>
        <row r="38">
          <cell r="A38" t="str">
            <v>YANOMAMI</v>
          </cell>
          <cell r="B38">
            <v>1601</v>
          </cell>
          <cell r="C38">
            <v>1274</v>
          </cell>
          <cell r="D38">
            <v>2345</v>
          </cell>
          <cell r="E38">
            <v>23</v>
          </cell>
          <cell r="F38">
            <v>5243</v>
          </cell>
        </row>
        <row r="39">
          <cell r="A39" t="str">
            <v>Total Geral</v>
          </cell>
          <cell r="B39">
            <v>5099</v>
          </cell>
          <cell r="C39">
            <v>2115</v>
          </cell>
          <cell r="D39">
            <v>77652</v>
          </cell>
          <cell r="E39">
            <v>2529</v>
          </cell>
          <cell r="F39">
            <v>87395</v>
          </cell>
        </row>
      </sheetData>
      <sheetData sheetId="6"/>
      <sheetData sheetId="7">
        <row r="2">
          <cell r="B2" t="str">
            <v>DSEI_GESTAO</v>
          </cell>
          <cell r="C2" t="str">
            <v>Total</v>
          </cell>
        </row>
        <row r="3">
          <cell r="B3" t="str">
            <v>ALAGOAS E SERGIPE</v>
          </cell>
          <cell r="C3">
            <v>1410</v>
          </cell>
        </row>
        <row r="4">
          <cell r="B4" t="str">
            <v>AMAPÁ E NORTE DO PARÁ</v>
          </cell>
          <cell r="C4">
            <v>1756</v>
          </cell>
        </row>
        <row r="5">
          <cell r="B5" t="str">
            <v>ALTAMIRA</v>
          </cell>
          <cell r="C5">
            <v>814</v>
          </cell>
        </row>
        <row r="6">
          <cell r="B6" t="str">
            <v>ALTO RIO JURUÁ</v>
          </cell>
          <cell r="C6">
            <v>2274</v>
          </cell>
        </row>
        <row r="7">
          <cell r="B7" t="str">
            <v>ALTO RIO PURUS</v>
          </cell>
          <cell r="C7">
            <v>2495</v>
          </cell>
        </row>
        <row r="8">
          <cell r="B8" t="str">
            <v>ALTO RIO NEGRO</v>
          </cell>
          <cell r="C8">
            <v>4436</v>
          </cell>
        </row>
        <row r="9">
          <cell r="B9" t="str">
            <v>ALTO RIO SOLIMÕES</v>
          </cell>
          <cell r="C9">
            <v>11856</v>
          </cell>
        </row>
        <row r="10">
          <cell r="B10" t="str">
            <v>ARAGUAIA</v>
          </cell>
          <cell r="C10">
            <v>799</v>
          </cell>
        </row>
        <row r="11">
          <cell r="B11" t="str">
            <v>BAHIA</v>
          </cell>
          <cell r="C11">
            <v>2519</v>
          </cell>
        </row>
        <row r="12">
          <cell r="B12" t="str">
            <v>CEARÁ</v>
          </cell>
          <cell r="C12">
            <v>2740</v>
          </cell>
        </row>
        <row r="13">
          <cell r="B13" t="str">
            <v>MINAS GERAIS E ESPÍRITO SANTO</v>
          </cell>
          <cell r="C13">
            <v>2239</v>
          </cell>
        </row>
        <row r="14">
          <cell r="B14" t="str">
            <v>VALE DO JAVARI</v>
          </cell>
          <cell r="C14">
            <v>985</v>
          </cell>
        </row>
        <row r="15">
          <cell r="B15" t="str">
            <v>KAIAPÓ DO PARÁ</v>
          </cell>
          <cell r="C15">
            <v>1087</v>
          </cell>
        </row>
        <row r="16">
          <cell r="B16" t="str">
            <v>LESTE DE RORAIMA</v>
          </cell>
          <cell r="C16">
            <v>10408</v>
          </cell>
        </row>
        <row r="17">
          <cell r="B17" t="str">
            <v>MANAUS</v>
          </cell>
          <cell r="C17">
            <v>4307</v>
          </cell>
        </row>
        <row r="18">
          <cell r="B18" t="str">
            <v>GUAMÁ-TOCANTINS</v>
          </cell>
          <cell r="C18">
            <v>2918</v>
          </cell>
        </row>
        <row r="19">
          <cell r="B19" t="str">
            <v>MARANHÃO</v>
          </cell>
          <cell r="C19">
            <v>7150</v>
          </cell>
        </row>
        <row r="20">
          <cell r="B20" t="str">
            <v>MATO GROSSO DO SUL</v>
          </cell>
          <cell r="C20">
            <v>9527</v>
          </cell>
        </row>
        <row r="21">
          <cell r="B21" t="str">
            <v>MÉDIO RIO PURUS</v>
          </cell>
          <cell r="C21">
            <v>1256</v>
          </cell>
        </row>
        <row r="22">
          <cell r="B22" t="str">
            <v>PARINTINS</v>
          </cell>
          <cell r="C22">
            <v>2762</v>
          </cell>
        </row>
        <row r="23">
          <cell r="B23" t="str">
            <v>PERNAMBUCO</v>
          </cell>
          <cell r="C23">
            <v>4260</v>
          </cell>
        </row>
        <row r="24">
          <cell r="B24" t="str">
            <v>PORTO VELHO</v>
          </cell>
          <cell r="C24">
            <v>1444</v>
          </cell>
        </row>
        <row r="25">
          <cell r="B25" t="str">
            <v>POTIGUARA</v>
          </cell>
          <cell r="C25">
            <v>1874</v>
          </cell>
        </row>
        <row r="26">
          <cell r="B26" t="str">
            <v>CUIABÁ</v>
          </cell>
          <cell r="C26">
            <v>1145</v>
          </cell>
        </row>
        <row r="27">
          <cell r="B27" t="str">
            <v>RIO TAPAJÓS</v>
          </cell>
          <cell r="C27">
            <v>2491</v>
          </cell>
        </row>
        <row r="28">
          <cell r="B28" t="str">
            <v>MÉDIO RIO SOLIMÕES E AFLUENTES</v>
          </cell>
          <cell r="C28">
            <v>3314</v>
          </cell>
        </row>
        <row r="29">
          <cell r="B29" t="str">
            <v>TOCANTINS</v>
          </cell>
          <cell r="C29">
            <v>2094</v>
          </cell>
        </row>
        <row r="30">
          <cell r="B30" t="str">
            <v>VILHENA</v>
          </cell>
          <cell r="C30">
            <v>889</v>
          </cell>
        </row>
        <row r="31">
          <cell r="B31" t="str">
            <v>XAVANTE</v>
          </cell>
          <cell r="C31">
            <v>4154</v>
          </cell>
        </row>
        <row r="32">
          <cell r="B32" t="str">
            <v>XINGU</v>
          </cell>
          <cell r="C32">
            <v>1110</v>
          </cell>
        </row>
        <row r="33">
          <cell r="B33" t="str">
            <v>YANOMAMI</v>
          </cell>
          <cell r="C33">
            <v>5850</v>
          </cell>
        </row>
        <row r="34">
          <cell r="B34" t="str">
            <v>KAIAPÓ DO MATO GROSSO</v>
          </cell>
          <cell r="C34">
            <v>918</v>
          </cell>
        </row>
        <row r="35">
          <cell r="B35" t="str">
            <v>LITORAL SUL</v>
          </cell>
          <cell r="C35">
            <v>3144</v>
          </cell>
        </row>
        <row r="36">
          <cell r="B36" t="str">
            <v>INTERIOR SUL</v>
          </cell>
          <cell r="C36">
            <v>5188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5" sqref="M5"/>
    </sheetView>
  </sheetViews>
  <sheetFormatPr defaultRowHeight="15" x14ac:dyDescent="0.25"/>
  <cols>
    <col min="2" max="2" width="27.140625" customWidth="1"/>
    <col min="3" max="3" width="20.7109375" style="23" customWidth="1"/>
    <col min="4" max="4" width="13.5703125" style="22" customWidth="1"/>
    <col min="5" max="5" width="12.85546875" style="22" customWidth="1"/>
    <col min="6" max="6" width="12.28515625" style="22" customWidth="1"/>
    <col min="7" max="7" width="10.42578125" style="22" customWidth="1"/>
    <col min="8" max="11" width="9.140625" style="22"/>
    <col min="12" max="12" width="18.5703125" style="22" customWidth="1"/>
    <col min="13" max="13" width="50" customWidth="1"/>
  </cols>
  <sheetData>
    <row r="1" spans="1:13" x14ac:dyDescent="0.25">
      <c r="D1" s="36"/>
      <c r="E1" s="37"/>
      <c r="F1" s="38"/>
      <c r="G1" s="37"/>
      <c r="H1" s="38"/>
      <c r="I1" s="37"/>
      <c r="J1" s="38"/>
      <c r="K1" s="37"/>
      <c r="L1" s="36"/>
    </row>
    <row r="3" spans="1:13" ht="15" customHeight="1" x14ac:dyDescent="0.25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25">
      <c r="A4" s="31" t="s">
        <v>0</v>
      </c>
      <c r="B4" s="31"/>
      <c r="C4" s="31"/>
      <c r="D4" s="31"/>
      <c r="E4" s="31"/>
    </row>
    <row r="5" spans="1:13" ht="30" x14ac:dyDescent="0.25">
      <c r="A5" s="1"/>
      <c r="C5" s="22"/>
      <c r="D5" s="32" t="s">
        <v>1</v>
      </c>
      <c r="E5" s="32"/>
      <c r="F5" s="33" t="s">
        <v>2</v>
      </c>
      <c r="G5" s="34"/>
      <c r="H5" s="33" t="s">
        <v>3</v>
      </c>
      <c r="I5" s="34"/>
      <c r="J5" s="33" t="s">
        <v>4</v>
      </c>
      <c r="K5" s="34"/>
      <c r="L5" s="2" t="s">
        <v>5</v>
      </c>
    </row>
    <row r="6" spans="1:13" ht="45.75" thickBot="1" x14ac:dyDescent="0.3">
      <c r="A6" s="2" t="s">
        <v>6</v>
      </c>
      <c r="B6" s="2" t="s">
        <v>7</v>
      </c>
      <c r="C6" s="3" t="s">
        <v>19</v>
      </c>
      <c r="D6" s="4" t="s">
        <v>8</v>
      </c>
      <c r="E6" s="4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6" t="s">
        <v>9</v>
      </c>
      <c r="L6" s="7" t="s">
        <v>8</v>
      </c>
    </row>
    <row r="7" spans="1:13" ht="45" x14ac:dyDescent="0.25">
      <c r="A7" s="8">
        <v>2016</v>
      </c>
      <c r="B7" s="9" t="s">
        <v>10</v>
      </c>
      <c r="C7" s="10">
        <v>5182</v>
      </c>
      <c r="D7" s="24">
        <v>819</v>
      </c>
      <c r="E7" s="35">
        <v>20.3</v>
      </c>
      <c r="F7" s="24">
        <v>1217</v>
      </c>
      <c r="G7" s="35">
        <v>30.2</v>
      </c>
      <c r="H7" s="24">
        <v>1982</v>
      </c>
      <c r="I7" s="35">
        <v>49.2</v>
      </c>
      <c r="J7" s="24">
        <v>11</v>
      </c>
      <c r="K7" s="35">
        <v>0.3</v>
      </c>
      <c r="L7" s="24">
        <v>4029</v>
      </c>
      <c r="M7" s="26" t="s">
        <v>12</v>
      </c>
    </row>
    <row r="8" spans="1:13" ht="45" x14ac:dyDescent="0.25">
      <c r="A8" s="11">
        <v>2017</v>
      </c>
      <c r="B8" s="12" t="s">
        <v>10</v>
      </c>
      <c r="C8" s="13">
        <v>5167</v>
      </c>
      <c r="D8" s="13">
        <v>785</v>
      </c>
      <c r="E8" s="14">
        <v>18.079226163058497</v>
      </c>
      <c r="F8" s="13">
        <v>1308</v>
      </c>
      <c r="G8" s="14">
        <v>30.124366651312762</v>
      </c>
      <c r="H8" s="25">
        <v>2231</v>
      </c>
      <c r="I8" s="14">
        <v>51.381851681252876</v>
      </c>
      <c r="J8" s="13">
        <v>18</v>
      </c>
      <c r="K8" s="15">
        <v>0.41455550437586369</v>
      </c>
      <c r="L8" s="16">
        <v>4342</v>
      </c>
      <c r="M8" s="26" t="s">
        <v>13</v>
      </c>
    </row>
    <row r="9" spans="1:13" ht="45" x14ac:dyDescent="0.25">
      <c r="A9" s="11">
        <v>2018</v>
      </c>
      <c r="B9" s="17" t="s">
        <v>10</v>
      </c>
      <c r="C9" s="24">
        <v>5708</v>
      </c>
      <c r="D9" s="24">
        <v>1042</v>
      </c>
      <c r="E9" s="18">
        <v>21.04200323101777</v>
      </c>
      <c r="F9" s="24">
        <v>1446</v>
      </c>
      <c r="G9" s="18">
        <v>29.200323101777059</v>
      </c>
      <c r="H9" s="24">
        <v>2421</v>
      </c>
      <c r="I9" s="18">
        <v>48.889337641357031</v>
      </c>
      <c r="J9" s="24">
        <v>43</v>
      </c>
      <c r="K9" s="15">
        <v>0.86833602584814218</v>
      </c>
      <c r="L9" s="16">
        <v>4952</v>
      </c>
      <c r="M9" s="26" t="s">
        <v>14</v>
      </c>
    </row>
    <row r="10" spans="1:13" ht="45" x14ac:dyDescent="0.25">
      <c r="A10" s="11">
        <v>2019</v>
      </c>
      <c r="B10" s="19" t="s">
        <v>10</v>
      </c>
      <c r="C10" s="24">
        <f>VLOOKUP(B10,'[1]TB_DEMOG&lt;5Anos para VAN5'!$B$2:$C$36,2,FALSE)</f>
        <v>5850</v>
      </c>
      <c r="D10" s="24">
        <f>VLOOKUP(B:B,'[1]DINAMICA VAN5'!$A$4:$F$39,3,FALSE)</f>
        <v>1274</v>
      </c>
      <c r="E10" s="20">
        <f t="shared" ref="E10" si="0">(D10/L10)*100</f>
        <v>24.299065420560748</v>
      </c>
      <c r="F10" s="24">
        <f>VLOOKUP(B10:B43,'[1]DINAMICA VAN5'!$A$4:$F$39,2,FALSE)</f>
        <v>1601</v>
      </c>
      <c r="G10" s="20">
        <f t="shared" ref="G10" si="1">(F10/L10)*100</f>
        <v>30.535952698836542</v>
      </c>
      <c r="H10" s="24">
        <f>VLOOKUP(B10:B43,'[1]DINAMICA VAN5'!$A$4:$F$39,4,FALSE)</f>
        <v>2345</v>
      </c>
      <c r="I10" s="20">
        <f t="shared" ref="I10" si="2">(H10/L10)*100</f>
        <v>44.726301735647525</v>
      </c>
      <c r="J10" s="24">
        <f>VLOOKUP(B10:B43,'[1]DINAMICA VAN5'!$A$4:$F$39,5,FALSE)</f>
        <v>23</v>
      </c>
      <c r="K10" s="20">
        <f t="shared" ref="K10" si="3">(J10/L10)*100</f>
        <v>0.43868014495517832</v>
      </c>
      <c r="L10" s="25">
        <f t="shared" ref="L10" si="4">D10+F10+H10+J10</f>
        <v>5243</v>
      </c>
      <c r="M10" s="26" t="s">
        <v>15</v>
      </c>
    </row>
    <row r="11" spans="1:13" ht="45" x14ac:dyDescent="0.25">
      <c r="A11" s="11">
        <v>2020</v>
      </c>
      <c r="B11" s="19" t="s">
        <v>10</v>
      </c>
      <c r="C11" s="27">
        <v>5729</v>
      </c>
      <c r="D11" s="27">
        <v>1174</v>
      </c>
      <c r="E11" s="28">
        <v>24</v>
      </c>
      <c r="F11" s="27">
        <v>1483</v>
      </c>
      <c r="G11" s="28">
        <v>30.3</v>
      </c>
      <c r="H11" s="27">
        <v>2204</v>
      </c>
      <c r="I11" s="28">
        <v>45</v>
      </c>
      <c r="J11" s="27">
        <v>38</v>
      </c>
      <c r="K11" s="28">
        <v>0.8</v>
      </c>
      <c r="L11" s="29">
        <v>4899</v>
      </c>
      <c r="M11" s="30" t="s">
        <v>16</v>
      </c>
    </row>
    <row r="12" spans="1:13" ht="45" x14ac:dyDescent="0.25">
      <c r="A12" s="11">
        <v>2021</v>
      </c>
      <c r="B12" s="19" t="s">
        <v>10</v>
      </c>
      <c r="C12" s="24">
        <v>5309</v>
      </c>
      <c r="D12" s="24">
        <v>1130</v>
      </c>
      <c r="E12" s="20">
        <v>26.619552414605419</v>
      </c>
      <c r="F12" s="24">
        <v>1269</v>
      </c>
      <c r="G12" s="20">
        <v>29.89399293286219</v>
      </c>
      <c r="H12" s="24">
        <v>1824</v>
      </c>
      <c r="I12" s="20">
        <v>42.968197879858657</v>
      </c>
      <c r="J12" s="24">
        <v>22</v>
      </c>
      <c r="K12" s="20">
        <v>0.51825677267373382</v>
      </c>
      <c r="L12" s="25">
        <v>4245</v>
      </c>
      <c r="M12" s="26" t="s">
        <v>17</v>
      </c>
    </row>
    <row r="13" spans="1:13" ht="45" x14ac:dyDescent="0.25">
      <c r="A13" s="11">
        <v>2022</v>
      </c>
      <c r="B13" s="21" t="s">
        <v>10</v>
      </c>
      <c r="C13" s="24">
        <v>6048</v>
      </c>
      <c r="D13" s="24">
        <v>744</v>
      </c>
      <c r="E13" s="20">
        <v>7.6938986556359872</v>
      </c>
      <c r="F13" s="24">
        <v>970</v>
      </c>
      <c r="G13" s="20">
        <v>10.031023784901757</v>
      </c>
      <c r="H13" s="24">
        <v>3121</v>
      </c>
      <c r="I13" s="20">
        <v>32.275077559462254</v>
      </c>
      <c r="J13" s="24">
        <v>4835</v>
      </c>
      <c r="K13" s="20">
        <v>50</v>
      </c>
      <c r="L13" s="25">
        <v>9670</v>
      </c>
      <c r="M13" s="26" t="s">
        <v>18</v>
      </c>
    </row>
  </sheetData>
  <mergeCells count="6">
    <mergeCell ref="A3:L3"/>
    <mergeCell ref="A4:E4"/>
    <mergeCell ref="D5:E5"/>
    <mergeCell ref="F5:G5"/>
    <mergeCell ref="H5:I5"/>
    <mergeCell ref="J5:K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783b46-feca-4fdd-a10c-3606eaacc5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4BBAE4BCC0943998645C451485EBA" ma:contentTypeVersion="12" ma:contentTypeDescription="Create a new document." ma:contentTypeScope="" ma:versionID="94bb19461c2c8083f4d1e18906a25443">
  <xsd:schema xmlns:xsd="http://www.w3.org/2001/XMLSchema" xmlns:xs="http://www.w3.org/2001/XMLSchema" xmlns:p="http://schemas.microsoft.com/office/2006/metadata/properties" xmlns:ns3="c2783b46-feca-4fdd-a10c-3606eaacc553" xmlns:ns4="f4ff774c-a2bd-405b-b5bc-fd1681afd1fa" targetNamespace="http://schemas.microsoft.com/office/2006/metadata/properties" ma:root="true" ma:fieldsID="f930e7014a4b5927fa794d2b9db906d7" ns3:_="" ns4:_="">
    <xsd:import namespace="c2783b46-feca-4fdd-a10c-3606eaacc553"/>
    <xsd:import namespace="f4ff774c-a2bd-405b-b5bc-fd1681afd1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3b46-feca-4fdd-a10c-3606eaacc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f774c-a2bd-405b-b5bc-fd1681afd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4A0A3-8510-43AC-9F70-DB46AC28C2A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4ff774c-a2bd-405b-b5bc-fd1681afd1fa"/>
    <ds:schemaRef ds:uri="c2783b46-feca-4fdd-a10c-3606eaacc553"/>
  </ds:schemaRefs>
</ds:datastoreItem>
</file>

<file path=customXml/itemProps2.xml><?xml version="1.0" encoding="utf-8"?>
<ds:datastoreItem xmlns:ds="http://schemas.openxmlformats.org/officeDocument/2006/customXml" ds:itemID="{AF085ED0-052B-453B-BB29-F74D2B456B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7F2352-4BE7-4098-A724-0859299AC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83b46-feca-4fdd-a10c-3606eaacc553"/>
    <ds:schemaRef ds:uri="f4ff774c-a2bd-405b-b5bc-fd1681afd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Resp. 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Elida Amorim Valentim</dc:creator>
  <cp:lastModifiedBy>Elida Amorim Valentim</cp:lastModifiedBy>
  <dcterms:created xsi:type="dcterms:W3CDTF">2023-06-19T14:03:01Z</dcterms:created>
  <dcterms:modified xsi:type="dcterms:W3CDTF">2023-06-20T17:41:54Z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0x010100FE84BBAE4BCC0943998645C451485EBA</vt:lpwstr>
  </property>
</Properties>
</file>